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6" i="1"/>
  <c r="F26"/>
  <c r="G25"/>
  <c r="F25"/>
  <c r="G24"/>
  <c r="F24"/>
  <c r="G23"/>
  <c r="F23"/>
  <c r="G22"/>
  <c r="F22"/>
  <c r="G21"/>
  <c r="F21"/>
  <c r="G20"/>
  <c r="F20"/>
  <c r="G19"/>
  <c r="F19"/>
  <c r="L5" l="1"/>
  <c r="L6"/>
  <c r="L7"/>
  <c r="L8"/>
  <c r="L9"/>
  <c r="L10"/>
  <c r="L11"/>
  <c r="L4"/>
  <c r="K5"/>
  <c r="K6"/>
  <c r="K7"/>
  <c r="K8"/>
  <c r="K9"/>
  <c r="K10"/>
  <c r="K11"/>
  <c r="K4"/>
  <c r="D5"/>
  <c r="F5" s="1"/>
  <c r="H5" s="1"/>
  <c r="D6"/>
  <c r="F6" s="1"/>
  <c r="H6" s="1"/>
  <c r="D7"/>
  <c r="F7" s="1"/>
  <c r="H7" s="1"/>
  <c r="D8"/>
  <c r="F8" s="1"/>
  <c r="H8" s="1"/>
  <c r="D9"/>
  <c r="F9" s="1"/>
  <c r="H9" s="1"/>
  <c r="D10"/>
  <c r="F10" s="1"/>
  <c r="H10" s="1"/>
  <c r="D11"/>
  <c r="F11" s="1"/>
  <c r="H11" s="1"/>
  <c r="D4"/>
  <c r="F4" s="1"/>
  <c r="H4" s="1"/>
  <c r="C5"/>
  <c r="E5" s="1"/>
  <c r="G5" s="1"/>
  <c r="C6"/>
  <c r="E6" s="1"/>
  <c r="G6" s="1"/>
  <c r="C7"/>
  <c r="E7" s="1"/>
  <c r="G7" s="1"/>
  <c r="C8"/>
  <c r="E8" s="1"/>
  <c r="G8" s="1"/>
  <c r="C9"/>
  <c r="E9" s="1"/>
  <c r="G9" s="1"/>
  <c r="C10"/>
  <c r="E10" s="1"/>
  <c r="G10" s="1"/>
  <c r="C11"/>
  <c r="E11" s="1"/>
  <c r="G11" s="1"/>
  <c r="C4"/>
  <c r="E4" s="1"/>
  <c r="G4" s="1"/>
</calcChain>
</file>

<file path=xl/sharedStrings.xml><?xml version="1.0" encoding="utf-8"?>
<sst xmlns="http://schemas.openxmlformats.org/spreadsheetml/2006/main" count="71" uniqueCount="64">
  <si>
    <t>f min</t>
  </si>
  <si>
    <t>f max</t>
  </si>
  <si>
    <t>p max</t>
  </si>
  <si>
    <t>p min</t>
  </si>
  <si>
    <t>D min</t>
  </si>
  <si>
    <t>D max</t>
  </si>
  <si>
    <t>η min %</t>
  </si>
  <si>
    <t>η max %</t>
  </si>
  <si>
    <t>Banda</t>
  </si>
  <si>
    <t>* Nota 1</t>
  </si>
  <si>
    <t>Band / dm</t>
  </si>
  <si>
    <t xml:space="preserve"> 20 si 17 metrii</t>
  </si>
  <si>
    <t>Multiband</t>
  </si>
  <si>
    <t xml:space="preserve">                           30 si 20 de metrii</t>
  </si>
  <si>
    <t xml:space="preserve">                       20, 17 si 15 metrii</t>
  </si>
  <si>
    <t>4 Bd</t>
  </si>
  <si>
    <t xml:space="preserve">   17,15 si 12 m</t>
  </si>
  <si>
    <t>17,15,12 si 10 m</t>
  </si>
  <si>
    <t>15, 12, si 10 m</t>
  </si>
  <si>
    <t xml:space="preserve">     12 si 10 m</t>
  </si>
  <si>
    <t xml:space="preserve">                        40 si 30 de metrii</t>
  </si>
  <si>
    <t>&gt; …</t>
  </si>
  <si>
    <r>
      <t xml:space="preserve">                                                                                       Tabloul suprapunerii lungimilor perimetrelor antenelor magnetice pentru asigurarea posibilitatilor de lucru multiband cu conditia  </t>
    </r>
    <r>
      <rPr>
        <b/>
        <sz val="14"/>
        <color theme="1"/>
        <rFont val="Calibri"/>
        <family val="2"/>
      </rPr>
      <t>λ/8 &lt; p &lt; λ/4</t>
    </r>
  </si>
  <si>
    <t>Tabloul a fost construit pentru antene magnetice circulare din teava de  cupru cu diametrul de 22mm pentru monospira.</t>
  </si>
  <si>
    <r>
      <t xml:space="preserve">Suparpuneri de perimetre pentru antenele magnetice multiband cu respectarea intrevalului optim </t>
    </r>
    <r>
      <rPr>
        <b/>
        <sz val="14"/>
        <color theme="1"/>
        <rFont val="Calibri"/>
        <family val="2"/>
      </rPr>
      <t>λ/8 &lt; p &lt; λ/4</t>
    </r>
  </si>
  <si>
    <t>1.</t>
  </si>
  <si>
    <t xml:space="preserve">2. </t>
  </si>
  <si>
    <t>3.</t>
  </si>
  <si>
    <t>Pentru 20m, 17m si 15m (14, 18 si 21 MHz) intervalul optim acceptat 290cm la 350cm</t>
  </si>
  <si>
    <t>4.</t>
  </si>
  <si>
    <t xml:space="preserve">Pentru 20m, 17m, 15m si 12m (14, 18, 21 si 24 MHz) intervalul optim acceptat 280cm </t>
  </si>
  <si>
    <t xml:space="preserve">5. </t>
  </si>
  <si>
    <t>Pentru 17m, 15m si 12m (18, 21 si 24 MHz) intervalul optim acceptat 250cm la 270cm</t>
  </si>
  <si>
    <t>6.</t>
  </si>
  <si>
    <t>Pentru 17m, 15m, 12m si 10m (18, 21, 24 si 28 MHz) intervalul optim acceptat 220cm la 240cm</t>
  </si>
  <si>
    <t>7.</t>
  </si>
  <si>
    <t>Pentru 30m si 20m (10 si 14 MHz) intervalul optim acceptat 410cm la 470cm</t>
  </si>
  <si>
    <t>Pentru 40m si 30m (7 si 10 MHz) intervalul optim acceptat 570cm la 630cm</t>
  </si>
  <si>
    <t xml:space="preserve">Pentru 15m, 12m si 10m (21, 24 si 28 MHz) intervalul optim accepptat 190cm la 210cm </t>
  </si>
  <si>
    <t>8.</t>
  </si>
  <si>
    <t>Pentru 12m si 10m (24 si 28 MHz) intervalul optim acceptat 160cm la 180cm</t>
  </si>
  <si>
    <t>Nota1: Pentru benzile inferioare de 40m, 80m si eventual de 160m pentru a asigura dimensiuni rezonabile de instalare recomandam antenele magnetice multispira.</t>
  </si>
  <si>
    <t>Nota2: Cea mai buna acoperire pentru 4 benzi de 20, 17, 15 si 12m se obtine la perimetrul de 280cm adica la un diametru circular de 90cm cu randamentele de 60, 79, 86, 92% si capacitati rezonabile de acord de 53, 29,19, si 12pF</t>
  </si>
  <si>
    <t>182cm &lt; D &lt; 200cm</t>
  </si>
  <si>
    <t>92cm &lt; D &lt; 111cm</t>
  </si>
  <si>
    <t>85cm &lt; D &lt; 90cm</t>
  </si>
  <si>
    <t>80cm &lt; D &lt; 86cm</t>
  </si>
  <si>
    <t>70cm &lt; D &lt; 76cm</t>
  </si>
  <si>
    <t>60cm &lt; D &lt; 67cm</t>
  </si>
  <si>
    <t>51cm &lt; D &lt; 57cm</t>
  </si>
  <si>
    <t>Nota3: Evaluarile au fost facute pentru condensatoare variabile clasice cu o capacitate reziduala in jurul valorii de 10pF. Pentru CV cu vid capaciatea reziduala este mai mica in jurul a 5pF si frecventa maxima este posibil sa creasca.</t>
  </si>
  <si>
    <t>Randamentul minim si maxim functie de diametrul antenei pe fiecare banda</t>
  </si>
  <si>
    <t>Cvid</t>
  </si>
  <si>
    <t>130cm &lt; D &lt; 150cm</t>
  </si>
  <si>
    <r>
      <t xml:space="preserve"> </t>
    </r>
    <r>
      <rPr>
        <sz val="10"/>
        <color theme="1"/>
        <rFont val="Calibri"/>
        <family val="2"/>
        <charset val="238"/>
      </rPr>
      <t>λ max</t>
    </r>
  </si>
  <si>
    <r>
      <t xml:space="preserve"> </t>
    </r>
    <r>
      <rPr>
        <sz val="10"/>
        <color theme="1"/>
        <rFont val="Calibri"/>
        <family val="2"/>
        <charset val="238"/>
      </rPr>
      <t>λ min</t>
    </r>
  </si>
  <si>
    <r>
      <t>Idem pentru</t>
    </r>
    <r>
      <rPr>
        <b/>
        <sz val="10"/>
        <color theme="1"/>
        <rFont val="Calibri"/>
        <family val="2"/>
        <charset val="238"/>
        <scheme val="minor"/>
      </rPr>
      <t xml:space="preserve"> p min</t>
    </r>
    <r>
      <rPr>
        <sz val="10"/>
        <color theme="1"/>
        <rFont val="Calibri"/>
        <family val="2"/>
        <charset val="238"/>
        <scheme val="minor"/>
      </rPr>
      <t xml:space="preserve"> si </t>
    </r>
    <r>
      <rPr>
        <b/>
        <sz val="10"/>
        <color theme="1"/>
        <rFont val="Calibri"/>
        <family val="2"/>
        <charset val="238"/>
        <scheme val="minor"/>
      </rPr>
      <t xml:space="preserve"> max</t>
    </r>
    <r>
      <rPr>
        <sz val="10"/>
        <color theme="1"/>
        <rFont val="Calibri"/>
        <family val="2"/>
        <charset val="238"/>
        <scheme val="minor"/>
      </rPr>
      <t xml:space="preserve"> lungimea realizabila a buclelor</t>
    </r>
  </si>
  <si>
    <t>* Dmin</t>
  </si>
  <si>
    <t>* Dmax</t>
  </si>
  <si>
    <r>
      <t xml:space="preserve">Diametrele si perimetrele minime si maxime pentru benzile de US cu </t>
    </r>
    <r>
      <rPr>
        <b/>
        <sz val="10"/>
        <color theme="1"/>
        <rFont val="Calibri"/>
        <family val="2"/>
        <charset val="238"/>
      </rPr>
      <t>λ/8 &lt; p &lt; λ/4</t>
    </r>
  </si>
  <si>
    <r>
      <rPr>
        <b/>
        <sz val="10"/>
        <color theme="1"/>
        <rFont val="Calibri"/>
        <family val="2"/>
        <charset val="238"/>
        <scheme val="minor"/>
      </rPr>
      <t xml:space="preserve">D min </t>
    </r>
    <r>
      <rPr>
        <sz val="10"/>
        <color theme="1"/>
        <rFont val="Calibri"/>
        <family val="2"/>
        <charset val="238"/>
        <scheme val="minor"/>
      </rPr>
      <t xml:space="preserve">si </t>
    </r>
    <r>
      <rPr>
        <b/>
        <sz val="10"/>
        <color theme="1"/>
        <rFont val="Calibri"/>
        <family val="2"/>
        <charset val="238"/>
        <scheme val="minor"/>
      </rPr>
      <t>D max</t>
    </r>
    <r>
      <rPr>
        <sz val="10"/>
        <color theme="1"/>
        <rFont val="Calibri"/>
        <family val="2"/>
        <charset val="238"/>
        <scheme val="minor"/>
      </rPr>
      <t xml:space="preserve"> sunt diametrele rotunjite in conditiile </t>
    </r>
    <r>
      <rPr>
        <sz val="10"/>
        <color theme="1"/>
        <rFont val="Calibri"/>
        <family val="2"/>
        <charset val="238"/>
      </rPr>
      <t>λ/8 &lt; p &lt; λ/4</t>
    </r>
  </si>
  <si>
    <t xml:space="preserve">Nota 1: Toate calculele au fost facute pentru o antena circulara Cu 22mm </t>
  </si>
  <si>
    <t>Pentru benzile de 40m si 80m dimensiunile sunt foarte mari</t>
  </si>
  <si>
    <t>Se recomnda antenele magnetice multispira.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</si>
</sst>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F10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0" fillId="0" borderId="12" xfId="0" applyBorder="1"/>
    <xf numFmtId="0" fontId="0" fillId="0" borderId="7" xfId="0" applyBorder="1"/>
    <xf numFmtId="0" fontId="0" fillId="0" borderId="10" xfId="0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8" xfId="0" applyBorder="1"/>
    <xf numFmtId="0" fontId="0" fillId="0" borderId="27" xfId="0" applyBorder="1"/>
    <xf numFmtId="0" fontId="0" fillId="6" borderId="4" xfId="0" applyFill="1" applyBorder="1"/>
    <xf numFmtId="0" fontId="0" fillId="0" borderId="36" xfId="0" applyBorder="1"/>
    <xf numFmtId="0" fontId="0" fillId="3" borderId="1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19" xfId="0" applyFill="1" applyBorder="1"/>
    <xf numFmtId="0" fontId="0" fillId="3" borderId="25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7" xfId="0" applyFill="1" applyBorder="1"/>
    <xf numFmtId="0" fontId="0" fillId="3" borderId="6" xfId="0" applyFill="1" applyBorder="1"/>
    <xf numFmtId="0" fontId="0" fillId="3" borderId="18" xfId="0" applyFill="1" applyBorder="1"/>
    <xf numFmtId="0" fontId="0" fillId="3" borderId="34" xfId="0" applyFill="1" applyBorder="1"/>
    <xf numFmtId="0" fontId="0" fillId="7" borderId="37" xfId="0" applyFill="1" applyBorder="1"/>
    <xf numFmtId="0" fontId="2" fillId="3" borderId="1" xfId="0" applyFont="1" applyFill="1" applyBorder="1"/>
    <xf numFmtId="0" fontId="0" fillId="3" borderId="0" xfId="0" applyFill="1"/>
    <xf numFmtId="0" fontId="0" fillId="3" borderId="15" xfId="0" applyFill="1" applyBorder="1"/>
    <xf numFmtId="0" fontId="2" fillId="3" borderId="27" xfId="0" applyFont="1" applyFill="1" applyBorder="1"/>
    <xf numFmtId="0" fontId="2" fillId="5" borderId="15" xfId="0" applyFont="1" applyFill="1" applyBorder="1"/>
    <xf numFmtId="0" fontId="0" fillId="10" borderId="37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7" borderId="15" xfId="0" applyFill="1" applyBorder="1"/>
    <xf numFmtId="0" fontId="0" fillId="7" borderId="16" xfId="0" applyFill="1" applyBorder="1"/>
    <xf numFmtId="0" fontId="0" fillId="8" borderId="37" xfId="0" applyFill="1" applyBorder="1"/>
    <xf numFmtId="0" fontId="0" fillId="8" borderId="15" xfId="0" applyFill="1" applyBorder="1"/>
    <xf numFmtId="0" fontId="0" fillId="8" borderId="16" xfId="0" applyFill="1" applyBorder="1"/>
    <xf numFmtId="0" fontId="0" fillId="6" borderId="39" xfId="0" applyFill="1" applyBorder="1"/>
    <xf numFmtId="0" fontId="0" fillId="6" borderId="37" xfId="0" applyFill="1" applyBorder="1"/>
    <xf numFmtId="0" fontId="0" fillId="6" borderId="16" xfId="0" applyFill="1" applyBorder="1"/>
    <xf numFmtId="0" fontId="0" fillId="9" borderId="37" xfId="0" applyFill="1" applyBorder="1"/>
    <xf numFmtId="0" fontId="0" fillId="9" borderId="15" xfId="0" applyFill="1" applyBorder="1"/>
    <xf numFmtId="0" fontId="0" fillId="14" borderId="39" xfId="0" applyFill="1" applyBorder="1"/>
    <xf numFmtId="0" fontId="0" fillId="14" borderId="37" xfId="0" applyFill="1" applyBorder="1"/>
    <xf numFmtId="0" fontId="0" fillId="14" borderId="15" xfId="0" applyFill="1" applyBorder="1"/>
    <xf numFmtId="0" fontId="0" fillId="14" borderId="16" xfId="0" applyFill="1" applyBorder="1"/>
    <xf numFmtId="0" fontId="0" fillId="4" borderId="39" xfId="0" applyFill="1" applyBorder="1"/>
    <xf numFmtId="0" fontId="0" fillId="4" borderId="37" xfId="0" applyFill="1" applyBorder="1"/>
    <xf numFmtId="0" fontId="0" fillId="4" borderId="15" xfId="0" applyFill="1" applyBorder="1"/>
    <xf numFmtId="0" fontId="0" fillId="13" borderId="14" xfId="0" applyFill="1" applyBorder="1"/>
    <xf numFmtId="0" fontId="0" fillId="13" borderId="15" xfId="0" applyFill="1" applyBorder="1"/>
    <xf numFmtId="0" fontId="2" fillId="13" borderId="15" xfId="0" applyFont="1" applyFill="1" applyBorder="1"/>
    <xf numFmtId="0" fontId="1" fillId="0" borderId="38" xfId="0" applyFont="1" applyBorder="1" applyAlignment="1">
      <alignment horizontal="center"/>
    </xf>
    <xf numFmtId="0" fontId="0" fillId="0" borderId="40" xfId="0" applyBorder="1"/>
    <xf numFmtId="0" fontId="0" fillId="13" borderId="31" xfId="0" applyFill="1" applyBorder="1"/>
    <xf numFmtId="0" fontId="0" fillId="13" borderId="32" xfId="0" applyFill="1" applyBorder="1"/>
    <xf numFmtId="0" fontId="0" fillId="13" borderId="33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14" borderId="31" xfId="0" applyFill="1" applyBorder="1"/>
    <xf numFmtId="0" fontId="0" fillId="14" borderId="32" xfId="0" applyFill="1" applyBorder="1"/>
    <xf numFmtId="0" fontId="0" fillId="14" borderId="33" xfId="0" applyFill="1" applyBorder="1"/>
    <xf numFmtId="0" fontId="0" fillId="6" borderId="38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1" borderId="33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3" xfId="0" applyFill="1" applyBorder="1"/>
    <xf numFmtId="0" fontId="1" fillId="12" borderId="4" xfId="0" applyFont="1" applyFill="1" applyBorder="1"/>
    <xf numFmtId="0" fontId="1" fillId="6" borderId="4" xfId="0" applyFont="1" applyFill="1" applyBorder="1"/>
    <xf numFmtId="0" fontId="0" fillId="3" borderId="41" xfId="0" applyFill="1" applyBorder="1"/>
    <xf numFmtId="0" fontId="0" fillId="3" borderId="42" xfId="0" applyFill="1" applyBorder="1"/>
    <xf numFmtId="0" fontId="1" fillId="6" borderId="35" xfId="0" applyFont="1" applyFill="1" applyBorder="1"/>
    <xf numFmtId="0" fontId="0" fillId="3" borderId="43" xfId="0" applyFill="1" applyBorder="1"/>
    <xf numFmtId="0" fontId="0" fillId="3" borderId="40" xfId="0" applyFill="1" applyBorder="1"/>
    <xf numFmtId="0" fontId="2" fillId="5" borderId="42" xfId="0" applyFont="1" applyFill="1" applyBorder="1"/>
    <xf numFmtId="0" fontId="2" fillId="5" borderId="44" xfId="0" applyFont="1" applyFill="1" applyBorder="1"/>
    <xf numFmtId="0" fontId="2" fillId="5" borderId="14" xfId="0" applyFont="1" applyFill="1" applyBorder="1"/>
    <xf numFmtId="0" fontId="0" fillId="0" borderId="15" xfId="0" applyBorder="1"/>
    <xf numFmtId="0" fontId="0" fillId="10" borderId="39" xfId="0" applyFill="1" applyBorder="1"/>
    <xf numFmtId="0" fontId="1" fillId="6" borderId="3" xfId="0" applyFont="1" applyFill="1" applyBorder="1"/>
    <xf numFmtId="0" fontId="0" fillId="0" borderId="4" xfId="0" applyBorder="1"/>
    <xf numFmtId="0" fontId="0" fillId="0" borderId="5" xfId="0" applyBorder="1"/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0" fontId="0" fillId="10" borderId="28" xfId="0" applyFill="1" applyBorder="1"/>
    <xf numFmtId="0" fontId="0" fillId="10" borderId="29" xfId="0" applyFill="1" applyBorder="1"/>
    <xf numFmtId="0" fontId="0" fillId="10" borderId="30" xfId="0" applyFill="1" applyBorder="1"/>
    <xf numFmtId="0" fontId="3" fillId="3" borderId="16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16" borderId="42" xfId="0" applyFill="1" applyBorder="1"/>
    <xf numFmtId="0" fontId="6" fillId="0" borderId="0" xfId="0" applyFont="1"/>
    <xf numFmtId="0" fontId="7" fillId="0" borderId="0" xfId="0" applyFont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2" fontId="6" fillId="0" borderId="11" xfId="0" applyNumberFormat="1" applyFont="1" applyBorder="1"/>
    <xf numFmtId="2" fontId="6" fillId="0" borderId="13" xfId="0" applyNumberFormat="1" applyFont="1" applyBorder="1"/>
    <xf numFmtId="0" fontId="10" fillId="0" borderId="18" xfId="0" applyFont="1" applyBorder="1"/>
    <xf numFmtId="0" fontId="10" fillId="0" borderId="12" xfId="0" applyFont="1" applyBorder="1"/>
    <xf numFmtId="164" fontId="11" fillId="0" borderId="12" xfId="0" applyNumberFormat="1" applyFont="1" applyBorder="1"/>
    <xf numFmtId="164" fontId="11" fillId="0" borderId="13" xfId="0" applyNumberFormat="1" applyFont="1" applyBorder="1"/>
    <xf numFmtId="0" fontId="6" fillId="0" borderId="6" xfId="0" applyFont="1" applyBorder="1"/>
    <xf numFmtId="0" fontId="6" fillId="0" borderId="7" xfId="0" applyFont="1" applyBorder="1"/>
    <xf numFmtId="2" fontId="6" fillId="0" borderId="6" xfId="0" applyNumberFormat="1" applyFont="1" applyBorder="1"/>
    <xf numFmtId="2" fontId="6" fillId="0" borderId="7" xfId="0" applyNumberFormat="1" applyFont="1" applyBorder="1"/>
    <xf numFmtId="0" fontId="10" fillId="0" borderId="19" xfId="0" applyFont="1" applyBorder="1"/>
    <xf numFmtId="0" fontId="10" fillId="0" borderId="1" xfId="0" applyFont="1" applyBorder="1"/>
    <xf numFmtId="164" fontId="11" fillId="0" borderId="1" xfId="0" applyNumberFormat="1" applyFont="1" applyBorder="1"/>
    <xf numFmtId="164" fontId="11" fillId="0" borderId="7" xfId="0" applyNumberFormat="1" applyFont="1" applyBorder="1"/>
    <xf numFmtId="0" fontId="6" fillId="0" borderId="8" xfId="0" applyFont="1" applyBorder="1"/>
    <xf numFmtId="0" fontId="6" fillId="0" borderId="10" xfId="0" applyFont="1" applyBorder="1"/>
    <xf numFmtId="2" fontId="6" fillId="0" borderId="8" xfId="0" applyNumberFormat="1" applyFont="1" applyBorder="1"/>
    <xf numFmtId="2" fontId="6" fillId="0" borderId="10" xfId="0" applyNumberFormat="1" applyFont="1" applyBorder="1"/>
    <xf numFmtId="0" fontId="10" fillId="0" borderId="20" xfId="0" applyFont="1" applyBorder="1"/>
    <xf numFmtId="0" fontId="10" fillId="0" borderId="9" xfId="0" applyFont="1" applyBorder="1"/>
    <xf numFmtId="164" fontId="11" fillId="0" borderId="9" xfId="0" applyNumberFormat="1" applyFont="1" applyBorder="1"/>
    <xf numFmtId="164" fontId="11" fillId="0" borderId="10" xfId="0" applyNumberFormat="1" applyFont="1" applyBorder="1"/>
    <xf numFmtId="0" fontId="7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10" fillId="15" borderId="18" xfId="0" applyFont="1" applyFill="1" applyBorder="1"/>
    <xf numFmtId="0" fontId="10" fillId="15" borderId="12" xfId="0" applyFont="1" applyFill="1" applyBorder="1"/>
    <xf numFmtId="164" fontId="11" fillId="15" borderId="12" xfId="0" applyNumberFormat="1" applyFont="1" applyFill="1" applyBorder="1"/>
    <xf numFmtId="0" fontId="13" fillId="15" borderId="12" xfId="0" applyFont="1" applyFill="1" applyBorder="1"/>
    <xf numFmtId="0" fontId="13" fillId="15" borderId="13" xfId="0" applyFont="1" applyFill="1" applyBorder="1"/>
    <xf numFmtId="0" fontId="14" fillId="0" borderId="0" xfId="0" applyFont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10" fillId="15" borderId="19" xfId="0" applyFont="1" applyFill="1" applyBorder="1"/>
    <xf numFmtId="0" fontId="10" fillId="15" borderId="1" xfId="0" applyFont="1" applyFill="1" applyBorder="1"/>
    <xf numFmtId="164" fontId="11" fillId="15" borderId="1" xfId="0" applyNumberFormat="1" applyFont="1" applyFill="1" applyBorder="1"/>
    <xf numFmtId="0" fontId="13" fillId="15" borderId="1" xfId="0" applyFont="1" applyFill="1" applyBorder="1"/>
    <xf numFmtId="0" fontId="13" fillId="15" borderId="7" xfId="0" applyFont="1" applyFill="1" applyBorder="1"/>
    <xf numFmtId="0" fontId="7" fillId="0" borderId="22" xfId="0" applyFont="1" applyBorder="1" applyAlignment="1">
      <alignment horizontal="center"/>
    </xf>
    <xf numFmtId="0" fontId="13" fillId="0" borderId="1" xfId="0" applyFont="1" applyBorder="1"/>
    <xf numFmtId="0" fontId="13" fillId="0" borderId="7" xfId="0" applyFont="1" applyBorder="1"/>
    <xf numFmtId="0" fontId="7" fillId="0" borderId="23" xfId="0" applyFont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F10F"/>
      <color rgb="FFDBFAD4"/>
      <color rgb="FF0FD7E1"/>
      <color rgb="FFD0FCFE"/>
      <color rgb="FF60909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zoomScale="120" zoomScaleNormal="120" workbookViewId="0">
      <selection activeCell="AC5" sqref="AC5"/>
    </sheetView>
  </sheetViews>
  <sheetFormatPr defaultColWidth="5.7109375" defaultRowHeight="15"/>
  <sheetData>
    <row r="1" spans="1:12">
      <c r="A1" s="108" t="s">
        <v>59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5.75" thickBo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5.75" thickBot="1">
      <c r="A3" s="109" t="s">
        <v>0</v>
      </c>
      <c r="B3" s="110" t="s">
        <v>1</v>
      </c>
      <c r="C3" s="109" t="s">
        <v>54</v>
      </c>
      <c r="D3" s="110" t="s">
        <v>55</v>
      </c>
      <c r="E3" s="109" t="s">
        <v>3</v>
      </c>
      <c r="F3" s="110" t="s">
        <v>2</v>
      </c>
      <c r="G3" s="109" t="s">
        <v>4</v>
      </c>
      <c r="H3" s="110" t="s">
        <v>5</v>
      </c>
      <c r="I3" s="111" t="s">
        <v>57</v>
      </c>
      <c r="J3" s="112" t="s">
        <v>58</v>
      </c>
      <c r="K3" s="113" t="s">
        <v>3</v>
      </c>
      <c r="L3" s="114" t="s">
        <v>2</v>
      </c>
    </row>
    <row r="4" spans="1:12">
      <c r="A4" s="115">
        <v>3.5</v>
      </c>
      <c r="B4" s="116">
        <v>3.8</v>
      </c>
      <c r="C4" s="117">
        <f>300/A4</f>
        <v>85.714285714285708</v>
      </c>
      <c r="D4" s="118">
        <f>300/B4</f>
        <v>78.94736842105263</v>
      </c>
      <c r="E4" s="117">
        <f>C4/8</f>
        <v>10.714285714285714</v>
      </c>
      <c r="F4" s="118">
        <f t="shared" ref="F4:F11" si="0">D4/4</f>
        <v>19.736842105263158</v>
      </c>
      <c r="G4" s="117">
        <f t="shared" ref="G4:H11" si="1">E4/3.14</f>
        <v>3.4121929026387621</v>
      </c>
      <c r="H4" s="118">
        <f t="shared" si="1"/>
        <v>6.2856185048608779</v>
      </c>
      <c r="I4" s="119">
        <v>3.5</v>
      </c>
      <c r="J4" s="120">
        <v>6.1</v>
      </c>
      <c r="K4" s="121">
        <f>I4*3.14</f>
        <v>10.99</v>
      </c>
      <c r="L4" s="122">
        <f>J4*3.14</f>
        <v>19.154</v>
      </c>
    </row>
    <row r="5" spans="1:12">
      <c r="A5" s="123">
        <v>7</v>
      </c>
      <c r="B5" s="124">
        <v>7.2</v>
      </c>
      <c r="C5" s="125">
        <f t="shared" ref="C5:C11" si="2">300/A5</f>
        <v>42.857142857142854</v>
      </c>
      <c r="D5" s="126">
        <f t="shared" ref="D5:D11" si="3">300/B5</f>
        <v>41.666666666666664</v>
      </c>
      <c r="E5" s="125">
        <f t="shared" ref="E5:E11" si="4">C5/8</f>
        <v>5.3571428571428568</v>
      </c>
      <c r="F5" s="126">
        <f t="shared" si="0"/>
        <v>10.416666666666666</v>
      </c>
      <c r="G5" s="125">
        <f t="shared" si="1"/>
        <v>1.706096451319381</v>
      </c>
      <c r="H5" s="126">
        <f t="shared" si="1"/>
        <v>3.317409766454352</v>
      </c>
      <c r="I5" s="127">
        <v>1.8</v>
      </c>
      <c r="J5" s="128">
        <v>3</v>
      </c>
      <c r="K5" s="129">
        <f t="shared" ref="K5:K11" si="5">I5*3.14</f>
        <v>5.6520000000000001</v>
      </c>
      <c r="L5" s="130">
        <f t="shared" ref="L5:L11" si="6">J5*3.14</f>
        <v>9.42</v>
      </c>
    </row>
    <row r="6" spans="1:12">
      <c r="A6" s="123">
        <v>10.1</v>
      </c>
      <c r="B6" s="124">
        <v>10.15</v>
      </c>
      <c r="C6" s="125">
        <f t="shared" si="2"/>
        <v>29.702970297029704</v>
      </c>
      <c r="D6" s="126">
        <f t="shared" si="3"/>
        <v>29.556650246305416</v>
      </c>
      <c r="E6" s="125">
        <f t="shared" si="4"/>
        <v>3.7128712871287131</v>
      </c>
      <c r="F6" s="126">
        <f t="shared" si="0"/>
        <v>7.3891625615763541</v>
      </c>
      <c r="G6" s="125">
        <f t="shared" si="1"/>
        <v>1.1824430850728385</v>
      </c>
      <c r="H6" s="126">
        <f t="shared" si="1"/>
        <v>2.3532364845784568</v>
      </c>
      <c r="I6" s="127">
        <v>1.3</v>
      </c>
      <c r="J6" s="128">
        <v>2</v>
      </c>
      <c r="K6" s="129">
        <f t="shared" si="5"/>
        <v>4.0820000000000007</v>
      </c>
      <c r="L6" s="130">
        <f t="shared" si="6"/>
        <v>6.28</v>
      </c>
    </row>
    <row r="7" spans="1:12">
      <c r="A7" s="123">
        <v>14</v>
      </c>
      <c r="B7" s="124">
        <v>14.35</v>
      </c>
      <c r="C7" s="125">
        <f t="shared" si="2"/>
        <v>21.428571428571427</v>
      </c>
      <c r="D7" s="126">
        <f t="shared" si="3"/>
        <v>20.905923344947734</v>
      </c>
      <c r="E7" s="125">
        <f t="shared" si="4"/>
        <v>2.6785714285714284</v>
      </c>
      <c r="F7" s="126">
        <f t="shared" si="0"/>
        <v>5.2264808362369335</v>
      </c>
      <c r="G7" s="125">
        <f t="shared" si="1"/>
        <v>0.85304822565969052</v>
      </c>
      <c r="H7" s="126">
        <f t="shared" si="1"/>
        <v>1.6644843427506157</v>
      </c>
      <c r="I7" s="127">
        <v>0.9</v>
      </c>
      <c r="J7" s="128">
        <v>1.5</v>
      </c>
      <c r="K7" s="129">
        <f t="shared" si="5"/>
        <v>2.8260000000000001</v>
      </c>
      <c r="L7" s="130">
        <f t="shared" si="6"/>
        <v>4.71</v>
      </c>
    </row>
    <row r="8" spans="1:12">
      <c r="A8" s="123">
        <v>18.68</v>
      </c>
      <c r="B8" s="124">
        <v>18.167999999999999</v>
      </c>
      <c r="C8" s="125">
        <f t="shared" si="2"/>
        <v>16.059957173447536</v>
      </c>
      <c r="D8" s="126">
        <f t="shared" si="3"/>
        <v>16.512549537648614</v>
      </c>
      <c r="E8" s="125">
        <f t="shared" si="4"/>
        <v>2.007494646680942</v>
      </c>
      <c r="F8" s="126">
        <f t="shared" si="0"/>
        <v>4.1281373844121534</v>
      </c>
      <c r="G8" s="125">
        <f t="shared" si="1"/>
        <v>0.63932950531240185</v>
      </c>
      <c r="H8" s="126">
        <f t="shared" si="1"/>
        <v>1.3146934345261634</v>
      </c>
      <c r="I8" s="127">
        <v>0.7</v>
      </c>
      <c r="J8" s="128">
        <v>1.2</v>
      </c>
      <c r="K8" s="129">
        <f t="shared" si="5"/>
        <v>2.198</v>
      </c>
      <c r="L8" s="130">
        <f t="shared" si="6"/>
        <v>3.7679999999999998</v>
      </c>
    </row>
    <row r="9" spans="1:12">
      <c r="A9" s="123">
        <v>21</v>
      </c>
      <c r="B9" s="124">
        <v>21.45</v>
      </c>
      <c r="C9" s="125">
        <f t="shared" si="2"/>
        <v>14.285714285714286</v>
      </c>
      <c r="D9" s="126">
        <f t="shared" si="3"/>
        <v>13.986013986013987</v>
      </c>
      <c r="E9" s="125">
        <f t="shared" si="4"/>
        <v>1.7857142857142858</v>
      </c>
      <c r="F9" s="126">
        <f t="shared" si="0"/>
        <v>3.4965034965034967</v>
      </c>
      <c r="G9" s="125">
        <f t="shared" si="1"/>
        <v>0.56869881710646042</v>
      </c>
      <c r="H9" s="126">
        <f t="shared" si="1"/>
        <v>1.1135361453832791</v>
      </c>
      <c r="I9" s="127">
        <v>0.6</v>
      </c>
      <c r="J9" s="128">
        <v>1.1000000000000001</v>
      </c>
      <c r="K9" s="129">
        <f t="shared" si="5"/>
        <v>1.8839999999999999</v>
      </c>
      <c r="L9" s="130">
        <f t="shared" si="6"/>
        <v>3.4540000000000006</v>
      </c>
    </row>
    <row r="10" spans="1:12">
      <c r="A10" s="123">
        <v>24.89</v>
      </c>
      <c r="B10" s="124">
        <v>24.99</v>
      </c>
      <c r="C10" s="125">
        <f t="shared" si="2"/>
        <v>12.053033346725591</v>
      </c>
      <c r="D10" s="126">
        <f t="shared" si="3"/>
        <v>12.004801920768308</v>
      </c>
      <c r="E10" s="125">
        <f t="shared" si="4"/>
        <v>1.5066291683406989</v>
      </c>
      <c r="F10" s="126">
        <f t="shared" si="0"/>
        <v>3.0012004801920771</v>
      </c>
      <c r="G10" s="125">
        <f t="shared" si="1"/>
        <v>0.47981820647792955</v>
      </c>
      <c r="H10" s="126">
        <f t="shared" si="1"/>
        <v>0.9557963312713621</v>
      </c>
      <c r="I10" s="127">
        <v>0.5</v>
      </c>
      <c r="J10" s="128">
        <v>0.9</v>
      </c>
      <c r="K10" s="129">
        <f t="shared" si="5"/>
        <v>1.57</v>
      </c>
      <c r="L10" s="130">
        <f t="shared" si="6"/>
        <v>2.8260000000000001</v>
      </c>
    </row>
    <row r="11" spans="1:12" ht="15.75" thickBot="1">
      <c r="A11" s="131">
        <v>28</v>
      </c>
      <c r="B11" s="132">
        <v>29.7</v>
      </c>
      <c r="C11" s="133">
        <f t="shared" si="2"/>
        <v>10.714285714285714</v>
      </c>
      <c r="D11" s="134">
        <f t="shared" si="3"/>
        <v>10.101010101010102</v>
      </c>
      <c r="E11" s="133">
        <f t="shared" si="4"/>
        <v>1.3392857142857142</v>
      </c>
      <c r="F11" s="134">
        <f t="shared" si="0"/>
        <v>2.5252525252525255</v>
      </c>
      <c r="G11" s="133">
        <f t="shared" si="1"/>
        <v>0.42652411282984526</v>
      </c>
      <c r="H11" s="134">
        <f t="shared" si="1"/>
        <v>0.80422054944347943</v>
      </c>
      <c r="I11" s="135">
        <v>0.5</v>
      </c>
      <c r="J11" s="136">
        <v>0.75</v>
      </c>
      <c r="K11" s="137">
        <f t="shared" si="5"/>
        <v>1.57</v>
      </c>
      <c r="L11" s="138">
        <f t="shared" si="6"/>
        <v>2.355</v>
      </c>
    </row>
    <row r="12" spans="1:1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1:12">
      <c r="A13" s="107"/>
      <c r="B13" s="107" t="s">
        <v>60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1:12">
      <c r="A14" s="107"/>
      <c r="B14" s="107" t="s">
        <v>56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1:1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1:12">
      <c r="A16" s="107"/>
      <c r="B16" s="108" t="s">
        <v>51</v>
      </c>
      <c r="D16" s="107"/>
      <c r="E16" s="107"/>
      <c r="F16" s="107"/>
      <c r="G16" s="107"/>
      <c r="H16" s="107"/>
      <c r="I16" s="107"/>
      <c r="J16" s="107"/>
      <c r="K16" s="107"/>
      <c r="L16" s="107"/>
    </row>
    <row r="17" spans="1:12" ht="15.75" thickBo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ht="15.75" thickBot="1">
      <c r="A18" s="107"/>
      <c r="B18" s="107"/>
      <c r="C18" s="139" t="s">
        <v>8</v>
      </c>
      <c r="D18" s="111" t="s">
        <v>4</v>
      </c>
      <c r="E18" s="112" t="s">
        <v>5</v>
      </c>
      <c r="F18" s="113" t="s">
        <v>3</v>
      </c>
      <c r="G18" s="113" t="s">
        <v>2</v>
      </c>
      <c r="H18" s="140" t="s">
        <v>6</v>
      </c>
      <c r="I18" s="141" t="s">
        <v>7</v>
      </c>
      <c r="J18" s="107"/>
      <c r="K18" s="107"/>
      <c r="L18" s="107"/>
    </row>
    <row r="19" spans="1:12">
      <c r="A19" s="107"/>
      <c r="B19" s="107"/>
      <c r="C19" s="142">
        <v>80</v>
      </c>
      <c r="D19" s="143">
        <v>3.5</v>
      </c>
      <c r="E19" s="144">
        <v>6.1</v>
      </c>
      <c r="F19" s="145">
        <f>D19*3.14</f>
        <v>10.99</v>
      </c>
      <c r="G19" s="145">
        <f>E19*3.14</f>
        <v>19.154</v>
      </c>
      <c r="H19" s="146">
        <v>41</v>
      </c>
      <c r="I19" s="147">
        <v>83</v>
      </c>
      <c r="J19" s="148" t="s">
        <v>9</v>
      </c>
      <c r="K19" s="107"/>
      <c r="L19" s="107"/>
    </row>
    <row r="20" spans="1:12">
      <c r="A20" s="107"/>
      <c r="B20" s="107"/>
      <c r="C20" s="149">
        <v>40</v>
      </c>
      <c r="D20" s="150">
        <v>1.8</v>
      </c>
      <c r="E20" s="151">
        <v>3</v>
      </c>
      <c r="F20" s="152">
        <f t="shared" ref="F20:F26" si="7">D20*3.14</f>
        <v>5.6520000000000001</v>
      </c>
      <c r="G20" s="152">
        <f t="shared" ref="G20:G26" si="8">E20*3.14</f>
        <v>9.42</v>
      </c>
      <c r="H20" s="153">
        <v>51</v>
      </c>
      <c r="I20" s="154">
        <v>83</v>
      </c>
      <c r="J20" s="148" t="s">
        <v>9</v>
      </c>
      <c r="K20" s="107"/>
      <c r="L20" s="107"/>
    </row>
    <row r="21" spans="1:12">
      <c r="A21" s="107"/>
      <c r="B21" s="107"/>
      <c r="C21" s="155">
        <v>30</v>
      </c>
      <c r="D21" s="127">
        <v>1.3</v>
      </c>
      <c r="E21" s="128">
        <v>2</v>
      </c>
      <c r="F21" s="129">
        <f t="shared" si="7"/>
        <v>4.0820000000000007</v>
      </c>
      <c r="G21" s="129">
        <f t="shared" si="8"/>
        <v>6.28</v>
      </c>
      <c r="H21" s="156">
        <v>59</v>
      </c>
      <c r="I21" s="157">
        <v>84</v>
      </c>
      <c r="J21" s="107"/>
      <c r="K21" s="107"/>
      <c r="L21" s="107"/>
    </row>
    <row r="22" spans="1:12">
      <c r="A22" s="107"/>
      <c r="B22" s="107"/>
      <c r="C22" s="155">
        <v>20</v>
      </c>
      <c r="D22" s="127">
        <v>0.9</v>
      </c>
      <c r="E22" s="128">
        <v>1.5</v>
      </c>
      <c r="F22" s="129">
        <f t="shared" si="7"/>
        <v>2.8260000000000001</v>
      </c>
      <c r="G22" s="129">
        <f t="shared" si="8"/>
        <v>4.71</v>
      </c>
      <c r="H22" s="156">
        <v>60</v>
      </c>
      <c r="I22" s="157">
        <v>87</v>
      </c>
      <c r="J22" s="107"/>
      <c r="K22" s="107"/>
      <c r="L22" s="107"/>
    </row>
    <row r="23" spans="1:12">
      <c r="A23" s="107"/>
      <c r="B23" s="107"/>
      <c r="C23" s="155">
        <v>17</v>
      </c>
      <c r="D23" s="127">
        <v>0.7</v>
      </c>
      <c r="E23" s="128">
        <v>1.2</v>
      </c>
      <c r="F23" s="129">
        <f t="shared" si="7"/>
        <v>2.198</v>
      </c>
      <c r="G23" s="129">
        <f t="shared" si="8"/>
        <v>3.7679999999999998</v>
      </c>
      <c r="H23" s="156">
        <v>63</v>
      </c>
      <c r="I23" s="157">
        <v>90</v>
      </c>
      <c r="J23" s="107"/>
      <c r="K23" s="107"/>
      <c r="L23" s="107"/>
    </row>
    <row r="24" spans="1:12">
      <c r="A24" s="107"/>
      <c r="B24" s="107"/>
      <c r="C24" s="155">
        <v>15</v>
      </c>
      <c r="D24" s="127">
        <v>0.6</v>
      </c>
      <c r="E24" s="128">
        <v>1.1000000000000001</v>
      </c>
      <c r="F24" s="129">
        <f t="shared" si="7"/>
        <v>1.8839999999999999</v>
      </c>
      <c r="G24" s="129">
        <f t="shared" si="8"/>
        <v>3.4540000000000006</v>
      </c>
      <c r="H24" s="156">
        <v>65</v>
      </c>
      <c r="I24" s="157">
        <v>92</v>
      </c>
      <c r="J24" s="107"/>
      <c r="K24" s="107"/>
      <c r="L24" s="107"/>
    </row>
    <row r="25" spans="1:12">
      <c r="A25" s="107"/>
      <c r="B25" s="107"/>
      <c r="C25" s="155">
        <v>12</v>
      </c>
      <c r="D25" s="127">
        <v>0.5</v>
      </c>
      <c r="E25" s="128">
        <v>0.9</v>
      </c>
      <c r="F25" s="129">
        <f t="shared" si="7"/>
        <v>1.57</v>
      </c>
      <c r="G25" s="129">
        <f t="shared" si="8"/>
        <v>2.8260000000000001</v>
      </c>
      <c r="H25" s="156">
        <v>66</v>
      </c>
      <c r="I25" s="157">
        <v>92</v>
      </c>
      <c r="J25" s="107"/>
      <c r="K25" s="107"/>
      <c r="L25" s="107"/>
    </row>
    <row r="26" spans="1:12" ht="15.75" thickBot="1">
      <c r="A26" s="107"/>
      <c r="B26" s="107"/>
      <c r="C26" s="158">
        <v>10</v>
      </c>
      <c r="D26" s="135">
        <v>0.5</v>
      </c>
      <c r="E26" s="136">
        <v>0.75</v>
      </c>
      <c r="F26" s="137">
        <f t="shared" si="7"/>
        <v>1.57</v>
      </c>
      <c r="G26" s="137">
        <f t="shared" si="8"/>
        <v>2.355</v>
      </c>
      <c r="H26" s="159">
        <v>77</v>
      </c>
      <c r="I26" s="160">
        <v>92</v>
      </c>
      <c r="J26" s="107"/>
      <c r="K26" s="107"/>
      <c r="L26" s="107"/>
    </row>
    <row r="27" spans="1:1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2">
      <c r="A28" s="107"/>
      <c r="B28" s="108" t="s">
        <v>61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2">
      <c r="A29" s="107"/>
      <c r="B29" s="108" t="s">
        <v>62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2">
      <c r="A30" s="107"/>
      <c r="B30" s="108" t="s">
        <v>63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28"/>
  <sheetViews>
    <sheetView tabSelected="1" workbookViewId="0">
      <selection activeCell="AD21" sqref="AD21"/>
    </sheetView>
  </sheetViews>
  <sheetFormatPr defaultColWidth="4.7109375" defaultRowHeight="15"/>
  <cols>
    <col min="1" max="1" width="10.7109375" style="1" customWidth="1"/>
  </cols>
  <sheetData>
    <row r="1" spans="1:55" s="101" customFormat="1" ht="18.75">
      <c r="A1" s="101" t="s">
        <v>22</v>
      </c>
    </row>
    <row r="2" spans="1:55" ht="15.75" thickBot="1"/>
    <row r="3" spans="1:55">
      <c r="A3" s="8" t="s">
        <v>10</v>
      </c>
      <c r="B3" s="91">
        <v>15</v>
      </c>
      <c r="C3" s="79">
        <v>6</v>
      </c>
      <c r="D3" s="79">
        <v>7</v>
      </c>
      <c r="E3" s="79">
        <v>8</v>
      </c>
      <c r="F3" s="79">
        <v>9</v>
      </c>
      <c r="G3" s="80">
        <v>20</v>
      </c>
      <c r="H3" s="79">
        <v>1</v>
      </c>
      <c r="I3" s="79">
        <v>2</v>
      </c>
      <c r="J3" s="79">
        <v>3</v>
      </c>
      <c r="K3" s="79">
        <v>4</v>
      </c>
      <c r="L3" s="79">
        <v>5</v>
      </c>
      <c r="M3" s="79">
        <v>6</v>
      </c>
      <c r="N3" s="79">
        <v>7</v>
      </c>
      <c r="O3" s="79">
        <v>8</v>
      </c>
      <c r="P3" s="79">
        <v>9</v>
      </c>
      <c r="Q3" s="80">
        <v>30</v>
      </c>
      <c r="R3" s="79">
        <v>1</v>
      </c>
      <c r="S3" s="79">
        <v>2</v>
      </c>
      <c r="T3" s="79">
        <v>3</v>
      </c>
      <c r="U3" s="79">
        <v>4</v>
      </c>
      <c r="V3" s="79">
        <v>5</v>
      </c>
      <c r="W3" s="79">
        <v>6</v>
      </c>
      <c r="X3" s="79">
        <v>7</v>
      </c>
      <c r="Y3" s="79">
        <v>8</v>
      </c>
      <c r="Z3" s="79">
        <v>9</v>
      </c>
      <c r="AA3" s="80">
        <v>40</v>
      </c>
      <c r="AB3" s="79">
        <v>1</v>
      </c>
      <c r="AC3" s="79">
        <v>2</v>
      </c>
      <c r="AD3" s="79">
        <v>3</v>
      </c>
      <c r="AE3" s="79">
        <v>4</v>
      </c>
      <c r="AF3" s="79">
        <v>5</v>
      </c>
      <c r="AG3" s="79">
        <v>6</v>
      </c>
      <c r="AH3" s="79">
        <v>7</v>
      </c>
      <c r="AI3" s="79">
        <v>8</v>
      </c>
      <c r="AJ3" s="79">
        <v>9</v>
      </c>
      <c r="AK3" s="83">
        <v>50</v>
      </c>
      <c r="AL3" s="92">
        <v>1</v>
      </c>
      <c r="AM3" s="92">
        <v>2</v>
      </c>
      <c r="AN3" s="92">
        <v>3</v>
      </c>
      <c r="AO3" s="92">
        <v>4</v>
      </c>
      <c r="AP3" s="92">
        <v>5</v>
      </c>
      <c r="AQ3" s="92">
        <v>6</v>
      </c>
      <c r="AR3" s="92">
        <v>7</v>
      </c>
      <c r="AS3" s="92">
        <v>8</v>
      </c>
      <c r="AT3" s="92">
        <v>9</v>
      </c>
      <c r="AU3" s="16">
        <v>60</v>
      </c>
      <c r="AV3" s="92">
        <v>1</v>
      </c>
      <c r="AW3" s="92">
        <v>2</v>
      </c>
      <c r="AX3" s="92">
        <v>3</v>
      </c>
      <c r="AY3" s="92">
        <v>4</v>
      </c>
      <c r="AZ3" s="16">
        <v>65</v>
      </c>
      <c r="BA3" s="92"/>
      <c r="BB3" s="92"/>
      <c r="BC3" s="93"/>
    </row>
    <row r="4" spans="1:55" s="31" customFormat="1" ht="15.75" thickBot="1">
      <c r="A4" s="9">
        <v>80</v>
      </c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2"/>
      <c r="AL4" s="2"/>
      <c r="AM4" s="2"/>
      <c r="AN4" s="2"/>
      <c r="AO4" s="2"/>
      <c r="AP4" s="2"/>
      <c r="AQ4" s="2"/>
      <c r="AR4" s="13"/>
      <c r="AS4" s="13"/>
      <c r="AT4" s="13"/>
      <c r="AU4" s="13"/>
      <c r="AV4" s="13"/>
      <c r="AW4" s="13"/>
      <c r="AX4" s="13"/>
      <c r="AY4" s="13"/>
      <c r="AZ4" s="13"/>
      <c r="BA4" s="2"/>
      <c r="BB4" s="2"/>
      <c r="BC4" s="6"/>
    </row>
    <row r="5" spans="1:55" ht="15.75" thickBot="1">
      <c r="A5" s="9">
        <v>40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2"/>
      <c r="Y5" s="2"/>
      <c r="Z5" s="2"/>
      <c r="AA5" s="2"/>
      <c r="AB5" s="17"/>
      <c r="AC5" s="13"/>
      <c r="AD5" s="13"/>
      <c r="AE5" s="13"/>
      <c r="AF5" s="13"/>
      <c r="AG5" s="13"/>
      <c r="AH5" s="13"/>
      <c r="AI5" s="13"/>
      <c r="AJ5" s="13"/>
      <c r="AK5" s="15"/>
      <c r="AL5" s="19"/>
      <c r="AM5" s="19"/>
      <c r="AN5" s="19"/>
      <c r="AO5" s="19"/>
      <c r="AP5" s="19"/>
      <c r="AQ5" s="20"/>
      <c r="AR5" s="90"/>
      <c r="AS5" s="35"/>
      <c r="AT5" s="35"/>
      <c r="AU5" s="35"/>
      <c r="AV5" s="35"/>
      <c r="AW5" s="35"/>
      <c r="AX5" s="35"/>
      <c r="AY5" s="32"/>
      <c r="AZ5" s="100" t="s">
        <v>21</v>
      </c>
      <c r="BA5" s="21"/>
      <c r="BB5" s="18"/>
      <c r="BC5" s="25"/>
    </row>
    <row r="6" spans="1:55" ht="15.75" thickBot="1">
      <c r="A6" s="11">
        <v>30</v>
      </c>
      <c r="B6" s="9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0"/>
      <c r="Y6" s="19"/>
      <c r="Z6" s="19"/>
      <c r="AA6" s="20"/>
      <c r="AB6" s="88"/>
      <c r="AC6" s="34"/>
      <c r="AD6" s="34"/>
      <c r="AE6" s="34"/>
      <c r="AF6" s="34"/>
      <c r="AG6" s="34"/>
      <c r="AH6" s="34"/>
      <c r="AI6" s="32"/>
      <c r="AJ6" s="32"/>
      <c r="AK6" s="84"/>
      <c r="AL6" s="89"/>
      <c r="AM6" s="89"/>
      <c r="AN6" s="89"/>
      <c r="AO6" s="89"/>
      <c r="AP6" s="89"/>
      <c r="AQ6" s="89"/>
      <c r="AR6" s="36"/>
      <c r="AS6" s="36"/>
      <c r="AT6" s="36"/>
      <c r="AU6" s="36"/>
      <c r="AV6" s="36"/>
      <c r="AW6" s="36"/>
      <c r="AX6" s="37"/>
      <c r="AY6" s="14"/>
      <c r="AZ6" s="5"/>
      <c r="BA6" s="2"/>
      <c r="BB6" s="2"/>
      <c r="BC6" s="6"/>
    </row>
    <row r="7" spans="1:55" ht="15.75" thickBot="1">
      <c r="A7" s="9">
        <v>20</v>
      </c>
      <c r="B7" s="26"/>
      <c r="C7" s="18"/>
      <c r="D7" s="18"/>
      <c r="E7" s="30"/>
      <c r="F7" s="18"/>
      <c r="G7" s="18"/>
      <c r="H7" s="18"/>
      <c r="I7" s="19"/>
      <c r="J7" s="19"/>
      <c r="K7" s="19"/>
      <c r="L7" s="19"/>
      <c r="M7" s="19"/>
      <c r="N7" s="20"/>
      <c r="O7" s="43"/>
      <c r="P7" s="40"/>
      <c r="Q7" s="40"/>
      <c r="R7" s="40"/>
      <c r="S7" s="40"/>
      <c r="T7" s="40"/>
      <c r="U7" s="40"/>
      <c r="V7" s="40"/>
      <c r="W7" s="29"/>
      <c r="X7" s="29"/>
      <c r="Y7" s="29"/>
      <c r="Z7" s="32"/>
      <c r="AA7" s="32"/>
      <c r="AB7" s="86"/>
      <c r="AC7" s="86"/>
      <c r="AD7" s="86"/>
      <c r="AE7" s="86"/>
      <c r="AF7" s="86"/>
      <c r="AG7" s="86"/>
      <c r="AH7" s="87"/>
      <c r="AI7" s="27"/>
      <c r="AJ7" s="24"/>
      <c r="AK7" s="8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2"/>
      <c r="AZ7" s="2"/>
      <c r="BA7" s="2"/>
      <c r="BB7" s="2"/>
      <c r="BC7" s="6"/>
    </row>
    <row r="8" spans="1:55" ht="15.75" thickBot="1">
      <c r="A8" s="9">
        <v>17</v>
      </c>
      <c r="B8" s="26"/>
      <c r="C8" s="18"/>
      <c r="D8" s="18"/>
      <c r="E8" s="30"/>
      <c r="F8" s="19"/>
      <c r="G8" s="19"/>
      <c r="H8" s="20"/>
      <c r="I8" s="48"/>
      <c r="J8" s="49"/>
      <c r="K8" s="49"/>
      <c r="L8" s="46"/>
      <c r="M8" s="46"/>
      <c r="N8" s="46"/>
      <c r="O8" s="44"/>
      <c r="P8" s="40"/>
      <c r="Q8" s="40"/>
      <c r="R8" s="40"/>
      <c r="S8" s="40"/>
      <c r="T8" s="40"/>
      <c r="U8" s="40"/>
      <c r="V8" s="40"/>
      <c r="W8" s="38"/>
      <c r="X8" s="38"/>
      <c r="Y8" s="39"/>
      <c r="Z8" s="27"/>
      <c r="AA8" s="24"/>
      <c r="AB8" s="24"/>
      <c r="AC8" s="24"/>
      <c r="AD8" s="24"/>
      <c r="AE8" s="24"/>
      <c r="AF8" s="24"/>
      <c r="AG8" s="24"/>
      <c r="AH8" s="24"/>
      <c r="AI8" s="18"/>
      <c r="AJ8" s="18"/>
      <c r="AK8" s="2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6"/>
    </row>
    <row r="9" spans="1:55" ht="15.75" thickBot="1">
      <c r="A9" s="9">
        <v>15</v>
      </c>
      <c r="B9" s="26"/>
      <c r="C9" s="19"/>
      <c r="D9" s="19"/>
      <c r="E9" s="33"/>
      <c r="F9" s="52"/>
      <c r="G9" s="53"/>
      <c r="H9" s="53"/>
      <c r="I9" s="49"/>
      <c r="J9" s="49"/>
      <c r="K9" s="49"/>
      <c r="L9" s="46"/>
      <c r="M9" s="46"/>
      <c r="N9" s="46"/>
      <c r="O9" s="44"/>
      <c r="P9" s="41"/>
      <c r="Q9" s="41"/>
      <c r="R9" s="41"/>
      <c r="S9" s="41"/>
      <c r="T9" s="41"/>
      <c r="U9" s="41"/>
      <c r="V9" s="42"/>
      <c r="W9" s="27"/>
      <c r="X9" s="24"/>
      <c r="Y9" s="2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6"/>
    </row>
    <row r="10" spans="1:55" ht="15.75" thickBot="1">
      <c r="A10" s="9">
        <v>12</v>
      </c>
      <c r="B10" s="95"/>
      <c r="C10" s="55"/>
      <c r="D10" s="56"/>
      <c r="E10" s="57"/>
      <c r="F10" s="54"/>
      <c r="G10" s="54"/>
      <c r="H10" s="54"/>
      <c r="I10" s="50"/>
      <c r="J10" s="50"/>
      <c r="K10" s="50"/>
      <c r="L10" s="47"/>
      <c r="M10" s="47"/>
      <c r="N10" s="47"/>
      <c r="O10" s="45"/>
      <c r="P10" s="27"/>
      <c r="Q10" s="24"/>
      <c r="R10" s="24"/>
      <c r="S10" s="24"/>
      <c r="T10" s="24"/>
      <c r="U10" s="24"/>
      <c r="V10" s="24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6"/>
    </row>
    <row r="11" spans="1:55" ht="15.75" thickBot="1">
      <c r="A11" s="10">
        <v>10</v>
      </c>
      <c r="B11" s="96"/>
      <c r="C11" s="55"/>
      <c r="D11" s="56"/>
      <c r="E11" s="56"/>
      <c r="F11" s="54"/>
      <c r="G11" s="54"/>
      <c r="H11" s="54"/>
      <c r="I11" s="50"/>
      <c r="J11" s="50"/>
      <c r="K11" s="51"/>
      <c r="L11" s="81"/>
      <c r="M11" s="82"/>
      <c r="N11" s="82"/>
      <c r="O11" s="106" t="s">
        <v>52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/>
      <c r="AL11" s="4"/>
      <c r="AM11" s="4"/>
      <c r="AN11" s="4"/>
      <c r="AO11" s="4"/>
      <c r="AP11" s="4"/>
      <c r="AQ11" s="4"/>
      <c r="AR11" s="13"/>
      <c r="AS11" s="13"/>
      <c r="AT11" s="13"/>
      <c r="AU11" s="13"/>
      <c r="AV11" s="13"/>
      <c r="AW11" s="13"/>
      <c r="AX11" s="13"/>
      <c r="AY11" s="4"/>
      <c r="AZ11" s="4"/>
      <c r="BA11" s="4"/>
      <c r="BB11" s="4"/>
      <c r="BC11" s="7"/>
    </row>
    <row r="12" spans="1:55" ht="15.75" thickBot="1">
      <c r="A12" s="58" t="s">
        <v>12</v>
      </c>
      <c r="B12" s="59"/>
      <c r="C12" s="60" t="s">
        <v>19</v>
      </c>
      <c r="D12" s="61"/>
      <c r="E12" s="62"/>
      <c r="F12" s="63" t="s">
        <v>18</v>
      </c>
      <c r="G12" s="64"/>
      <c r="H12" s="65"/>
      <c r="I12" s="66" t="s">
        <v>17</v>
      </c>
      <c r="J12" s="67"/>
      <c r="K12" s="68"/>
      <c r="L12" s="66" t="s">
        <v>16</v>
      </c>
      <c r="M12" s="67"/>
      <c r="N12" s="68"/>
      <c r="O12" s="69" t="s">
        <v>15</v>
      </c>
      <c r="P12" s="70" t="s">
        <v>14</v>
      </c>
      <c r="Q12" s="71"/>
      <c r="R12" s="71"/>
      <c r="S12" s="71"/>
      <c r="T12" s="71"/>
      <c r="U12" s="71"/>
      <c r="V12" s="72"/>
      <c r="W12" s="73" t="s">
        <v>11</v>
      </c>
      <c r="X12" s="74"/>
      <c r="Y12" s="75"/>
      <c r="Z12" s="14"/>
      <c r="AA12" s="59"/>
      <c r="AB12" s="76" t="s">
        <v>13</v>
      </c>
      <c r="AC12" s="77"/>
      <c r="AD12" s="77"/>
      <c r="AE12" s="77"/>
      <c r="AF12" s="77"/>
      <c r="AG12" s="77"/>
      <c r="AH12" s="78"/>
      <c r="AI12" s="14"/>
      <c r="AJ12" s="5"/>
      <c r="AK12" s="59"/>
      <c r="AL12" s="5"/>
      <c r="AM12" s="5"/>
      <c r="AN12" s="5"/>
      <c r="AO12" s="5"/>
      <c r="AP12" s="5"/>
      <c r="AQ12" s="59"/>
      <c r="AR12" s="97" t="s">
        <v>20</v>
      </c>
      <c r="AS12" s="98"/>
      <c r="AT12" s="98"/>
      <c r="AU12" s="98"/>
      <c r="AV12" s="98"/>
      <c r="AW12" s="98"/>
      <c r="AX12" s="99"/>
      <c r="AY12" s="14"/>
      <c r="AZ12" s="5"/>
      <c r="BA12" s="5"/>
      <c r="BB12" s="5"/>
      <c r="BC12" s="5"/>
    </row>
    <row r="14" spans="1:55" ht="18.75">
      <c r="B14" s="101" t="s">
        <v>23</v>
      </c>
    </row>
    <row r="16" spans="1:55" ht="18.75">
      <c r="C16" s="101" t="s">
        <v>24</v>
      </c>
    </row>
    <row r="18" spans="1:26">
      <c r="D18" s="102" t="s">
        <v>25</v>
      </c>
      <c r="E18" s="102" t="s">
        <v>37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 t="s">
        <v>43</v>
      </c>
      <c r="Z18" s="102"/>
    </row>
    <row r="19" spans="1:26">
      <c r="D19" s="102" t="s">
        <v>26</v>
      </c>
      <c r="E19" s="102" t="s">
        <v>36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X19" s="102" t="s">
        <v>53</v>
      </c>
    </row>
    <row r="20" spans="1:26">
      <c r="D20" s="102" t="s">
        <v>27</v>
      </c>
      <c r="E20" s="102" t="s">
        <v>28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X20" s="102" t="s">
        <v>44</v>
      </c>
    </row>
    <row r="21" spans="1:26">
      <c r="D21" s="102" t="s">
        <v>29</v>
      </c>
      <c r="E21" s="102" t="s">
        <v>30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X21" s="102" t="s">
        <v>45</v>
      </c>
    </row>
    <row r="22" spans="1:26">
      <c r="D22" s="102" t="s">
        <v>31</v>
      </c>
      <c r="E22" s="102" t="s">
        <v>32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X22" s="102" t="s">
        <v>46</v>
      </c>
    </row>
    <row r="23" spans="1:26">
      <c r="D23" s="102" t="s">
        <v>33</v>
      </c>
      <c r="E23" s="102" t="s">
        <v>34</v>
      </c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X23" s="102" t="s">
        <v>47</v>
      </c>
    </row>
    <row r="24" spans="1:26">
      <c r="D24" s="102" t="s">
        <v>35</v>
      </c>
      <c r="E24" s="102" t="s">
        <v>38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X24" s="102" t="s">
        <v>48</v>
      </c>
    </row>
    <row r="25" spans="1:26">
      <c r="D25" s="102" t="s">
        <v>39</v>
      </c>
      <c r="E25" s="102" t="s">
        <v>40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X25" s="102" t="s">
        <v>49</v>
      </c>
    </row>
    <row r="26" spans="1:26">
      <c r="C26" s="102" t="s">
        <v>41</v>
      </c>
    </row>
    <row r="27" spans="1:26" s="104" customFormat="1">
      <c r="A27" s="103"/>
      <c r="C27" s="105" t="s">
        <v>42</v>
      </c>
    </row>
    <row r="28" spans="1:26" s="104" customFormat="1">
      <c r="A28" s="103"/>
      <c r="C28" s="105" t="s">
        <v>50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cp:lastPrinted>2013-12-22T05:21:18Z</cp:lastPrinted>
  <dcterms:created xsi:type="dcterms:W3CDTF">2013-12-20T05:31:02Z</dcterms:created>
  <dcterms:modified xsi:type="dcterms:W3CDTF">2013-12-23T16:46:25Z</dcterms:modified>
</cp:coreProperties>
</file>